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295" windowHeight="12060" firstSheet="1" activeTab="2"/>
  </bookViews>
  <sheets>
    <sheet name="Лист1" sheetId="1" state="hidden" r:id="rId1"/>
    <sheet name="Индив" sheetId="6" r:id="rId2"/>
    <sheet name="ЕКТ изм." sheetId="7" r:id="rId3"/>
  </sheets>
  <calcPr calcId="145621" iterate="1" iterateCount="5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7" l="1"/>
  <c r="K47" i="7"/>
  <c r="K45" i="7"/>
  <c r="K43" i="7"/>
  <c r="K41" i="7"/>
  <c r="K39" i="7"/>
  <c r="K37" i="7"/>
  <c r="K35" i="7"/>
  <c r="K32" i="7"/>
  <c r="K30" i="7"/>
  <c r="H15" i="6" l="1"/>
  <c r="K12" i="6"/>
  <c r="J12" i="6"/>
  <c r="K11" i="6"/>
  <c r="H11" i="6"/>
  <c r="L10" i="6"/>
  <c r="K10" i="6"/>
  <c r="H10" i="6"/>
  <c r="K8" i="6"/>
  <c r="K7" i="6"/>
  <c r="K6" i="6"/>
  <c r="J6" i="6"/>
</calcChain>
</file>

<file path=xl/sharedStrings.xml><?xml version="1.0" encoding="utf-8"?>
<sst xmlns="http://schemas.openxmlformats.org/spreadsheetml/2006/main" count="174" uniqueCount="79">
  <si>
    <t>Форма № 2.14</t>
  </si>
  <si>
    <t>Тарифы для взаиморасчетов между сетевыми организациями в году i</t>
  </si>
  <si>
    <t>Филиал ПАО "МРСК Сибири" - ______________</t>
  </si>
  <si>
    <t>№ п/п</t>
  </si>
  <si>
    <t>№ тарифного решения</t>
  </si>
  <si>
    <t>Дата тарифного решения</t>
  </si>
  <si>
    <r>
      <t xml:space="preserve"> </t>
    </r>
    <r>
      <rPr>
        <b/>
        <sz val="9"/>
        <color theme="1"/>
        <rFont val="Times New Roman"/>
        <family val="1"/>
        <charset val="204"/>
      </rPr>
      <t>Дата публикации</t>
    </r>
  </si>
  <si>
    <r>
      <t xml:space="preserve"> </t>
    </r>
    <r>
      <rPr>
        <b/>
        <sz val="9"/>
        <color theme="1"/>
        <rFont val="Times New Roman"/>
        <family val="1"/>
        <charset val="204"/>
      </rPr>
      <t>Источник публикации</t>
    </r>
  </si>
  <si>
    <t>Наименование организации</t>
  </si>
  <si>
    <t>Срок действия тарифов</t>
  </si>
  <si>
    <t>Ставка за содержание эл. сетей (руб./МВт. Мес.)</t>
  </si>
  <si>
    <t>Ставка за оплату потерь э/э  в сетях (руб./МВт*ч)</t>
  </si>
  <si>
    <t>Одноставочный тариф (руб./МВт*ч)</t>
  </si>
  <si>
    <t>База для расчета тарифов*</t>
  </si>
  <si>
    <t>1</t>
  </si>
  <si>
    <t/>
  </si>
  <si>
    <t>2</t>
  </si>
  <si>
    <t>*заявленная мощность, фактическая мощность, полезный отпуск, сальдо-переток электрической энергии и др.</t>
  </si>
  <si>
    <t xml:space="preserve">Указать какая организация является плательщиком, какая получателем (Например. Организация, указанная первой является получателем платы) </t>
  </si>
  <si>
    <t>СО 6.2055</t>
  </si>
  <si>
    <t>с 01.07.2020 по 31.12.2020</t>
  </si>
  <si>
    <t>Тарифы для взаиморасчетов между сетевыми организациями в 2020 году</t>
  </si>
  <si>
    <t>3</t>
  </si>
  <si>
    <t>4</t>
  </si>
  <si>
    <t>5</t>
  </si>
  <si>
    <t>6</t>
  </si>
  <si>
    <t>7</t>
  </si>
  <si>
    <t>8</t>
  </si>
  <si>
    <t>9</t>
  </si>
  <si>
    <t>Филиал ПАО "МРСК Сибири" - "Хакасэнерго"</t>
  </si>
  <si>
    <t>Наименование организации (получатель/плательщик)</t>
  </si>
  <si>
    <t>Ставка за содержание эл. сетей (руб./МВт. мес.)</t>
  </si>
  <si>
    <t xml:space="preserve">База для расчета тарифов*
 (Полезный отпуск э/э, МВт.ч.)
</t>
  </si>
  <si>
    <t xml:space="preserve">База для расчета тарифов* 
(мощность, МВт.)
</t>
  </si>
  <si>
    <t>Черногорский филиал Общества с ограниченной ответсвенностью "Энергосервис"- Филиал ПАО "МРСК Сибири" -  "Хакасэнерго" (без НДС)</t>
  </si>
  <si>
    <t>ООО Сетевая Компания Сибири" - Филиал ПАО "МРСК Сибири" -  "Хакасэнерго" (без НДС)</t>
  </si>
  <si>
    <t>ООО "Электросервис" - Филиал ПАО "МРСК Сибири" -  "Хакасэнерго" (без НДС)</t>
  </si>
  <si>
    <t>ООО "КраМЗ-ТЕЛЕКОМ" - Филиал ПАО "МРСК Сибири" -  "Хакасэнерго" (без НДС)</t>
  </si>
  <si>
    <t>№ 5-э (изм. 2-э)</t>
  </si>
  <si>
    <t>30.12.2019 (12.03.2020)</t>
  </si>
  <si>
    <t>30.12.2019 (18.03.2020)</t>
  </si>
  <si>
    <r>
      <t xml:space="preserve">https://r-19.ru/authorities/executive-authorities/committee-for-energy-and-tariff-regulation/docs/detail.php?ELEMENT_ID=96147
</t>
    </r>
    <r>
      <rPr>
        <b/>
        <u/>
        <sz val="11"/>
        <color theme="10"/>
        <rFont val="Calibri"/>
        <family val="2"/>
        <charset val="204"/>
        <scheme val="minor"/>
      </rPr>
      <t xml:space="preserve"> (https://r-19.ru/authorities/executive-authorities/committee-for-energy-and-tariff-regulation/docs/)</t>
    </r>
  </si>
  <si>
    <t xml:space="preserve">с 12.03.2020 по 30.06.2020      </t>
  </si>
  <si>
    <t>Филиал ПАО "МРСК Сибири" -  "Хакасэнерго" - МУП г. Абакана "Абаканские электрические сети" (без НДС)</t>
  </si>
  <si>
    <t>Тарифное меню - услуги по передаче электроэнергии</t>
  </si>
  <si>
    <t>Единые (котловые) тарифы на услуги по передаче э/э на 2020 год</t>
  </si>
  <si>
    <t>ПАО "МРСК Сибири"</t>
  </si>
  <si>
    <t>Наименование филиала</t>
  </si>
  <si>
    <t>Дата принятия тарифного решения</t>
  </si>
  <si>
    <t>Дата 
ввода тарифного решения</t>
  </si>
  <si>
    <t>Дата публикации</t>
  </si>
  <si>
    <t>Источник публикации</t>
  </si>
  <si>
    <t>Группа потребителей</t>
  </si>
  <si>
    <t>Диапазоны напряжения</t>
  </si>
  <si>
    <t>Двуставочный тариф</t>
  </si>
  <si>
    <t>Ставка за содержание электрических сетей (руб./МВт.Мес.)</t>
  </si>
  <si>
    <t>№ 6-э
(утратил силу)
№ 1-э</t>
  </si>
  <si>
    <t>30.12.2019
12.03.2020</t>
  </si>
  <si>
    <t>01.01.2020
01.01.2020</t>
  </si>
  <si>
    <t>30.12.2019
18.03.2020</t>
  </si>
  <si>
    <t>https://r-19.ru/authorities/executive-authorities/committee-for-energy-and-tariff-regulation/docs/detail.php?ELEMENT_ID=96148
https://r-19.ru/authorities/executive-authorities/committee-for-energy-and-tariff-regulation/docs/detail.php?ELEMENT_ID=99028</t>
  </si>
  <si>
    <t>Прочие потребители 
(тарифы указаны без НДС)</t>
  </si>
  <si>
    <t xml:space="preserve">                           с 01.01.2020 по 30.06.2020</t>
  </si>
  <si>
    <t>ВН</t>
  </si>
  <si>
    <t>СН1</t>
  </si>
  <si>
    <t>СН2</t>
  </si>
  <si>
    <t>НН</t>
  </si>
  <si>
    <t>Население (тарифы указаны без НДС)</t>
  </si>
  <si>
    <t xml:space="preserve">1. Население и приравненные к нему категории потребителей </t>
  </si>
  <si>
    <t>1.1. Населениеи и приравненные к нему категории потребителей, за исключением указанного в п. 1.2. и 1.3.</t>
  </si>
  <si>
    <t>с 01.01.2020 по 30.06.2020</t>
  </si>
  <si>
    <t>х</t>
  </si>
  <si>
    <t>1.2.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</t>
  </si>
  <si>
    <t>1.3. Население, проживающее в сельских населенных пунктах и приравненные к ним</t>
  </si>
  <si>
    <t>1.4. Приравненные к населению категории потребителей, за исключением указанных в пункте 71(1) Основ ценообразования:</t>
  </si>
  <si>
    <t>1.4.1. 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</si>
  <si>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1.4.2. Юридические лица, приобретающие электирическую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</t>
  </si>
  <si>
    <t>1.4.3. Содержащиеся за счет прихожан религиозные организации.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</t>
  </si>
  <si>
    <t>1.4.4.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 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</si>
</sst>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_-* #,##0.00_р_._-;\-* #,##0.0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theme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0"/>
      <color theme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/>
    <xf numFmtId="0" fontId="8" fillId="0" borderId="0"/>
    <xf numFmtId="166" fontId="8" fillId="0" borderId="0" applyFont="0" applyFill="0" applyBorder="0" applyAlignment="0" applyProtection="0"/>
    <xf numFmtId="0" fontId="14" fillId="0" borderId="0"/>
    <xf numFmtId="0" fontId="9" fillId="0" borderId="0"/>
    <xf numFmtId="0" fontId="8" fillId="0" borderId="0"/>
    <xf numFmtId="0" fontId="8" fillId="0" borderId="0"/>
    <xf numFmtId="166" fontId="16" fillId="0" borderId="0" applyFont="0" applyFill="0" applyBorder="0" applyAlignment="0" applyProtection="0"/>
    <xf numFmtId="0" fontId="8" fillId="0" borderId="0"/>
    <xf numFmtId="9" fontId="16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0" fontId="12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/>
    <xf numFmtId="0" fontId="9" fillId="0" borderId="0"/>
    <xf numFmtId="0" fontId="27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2" fontId="1" fillId="0" borderId="1" xfId="0" applyNumberFormat="1" applyFont="1" applyBorder="1"/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left"/>
    </xf>
    <xf numFmtId="0" fontId="5" fillId="0" borderId="0" xfId="0" applyFont="1"/>
    <xf numFmtId="0" fontId="10" fillId="0" borderId="1" xfId="7" applyNumberFormat="1" applyFont="1" applyFill="1" applyBorder="1" applyAlignment="1">
      <alignment horizontal="center" vertical="center" wrapText="1"/>
    </xf>
    <xf numFmtId="4" fontId="10" fillId="0" borderId="1" xfId="7" applyNumberFormat="1" applyFont="1" applyFill="1" applyBorder="1" applyAlignment="1">
      <alignment horizontal="center" vertical="center" wrapText="1"/>
    </xf>
    <xf numFmtId="164" fontId="10" fillId="0" borderId="1" xfId="7" applyNumberFormat="1" applyFont="1" applyFill="1" applyBorder="1" applyAlignment="1">
      <alignment horizontal="center" vertical="center" wrapText="1"/>
    </xf>
    <xf numFmtId="0" fontId="9" fillId="0" borderId="0" xfId="7" applyFill="1"/>
    <xf numFmtId="164" fontId="10" fillId="2" borderId="1" xfId="7" applyNumberFormat="1" applyFont="1" applyFill="1" applyBorder="1" applyAlignment="1">
      <alignment horizontal="center" vertical="center" wrapText="1"/>
    </xf>
    <xf numFmtId="4" fontId="10" fillId="2" borderId="1" xfId="7" applyNumberFormat="1" applyFont="1" applyFill="1" applyBorder="1" applyAlignment="1">
      <alignment horizontal="center" vertical="center" wrapText="1"/>
    </xf>
    <xf numFmtId="165" fontId="10" fillId="2" borderId="1" xfId="7" applyNumberFormat="1" applyFont="1" applyFill="1" applyBorder="1" applyAlignment="1">
      <alignment horizontal="center" vertical="center" wrapText="1"/>
    </xf>
    <xf numFmtId="0" fontId="13" fillId="0" borderId="0" xfId="7" applyFont="1" applyFill="1"/>
    <xf numFmtId="0" fontId="13" fillId="0" borderId="0" xfId="7" applyFont="1" applyFill="1" applyAlignment="1">
      <alignment horizontal="center" vertical="center"/>
    </xf>
    <xf numFmtId="0" fontId="15" fillId="0" borderId="0" xfId="0" applyFont="1"/>
    <xf numFmtId="0" fontId="10" fillId="0" borderId="1" xfId="7" applyFont="1" applyFill="1" applyBorder="1" applyAlignment="1">
      <alignment horizontal="center" vertical="center" wrapText="1"/>
    </xf>
    <xf numFmtId="0" fontId="10" fillId="0" borderId="2" xfId="7" applyNumberFormat="1" applyFont="1" applyFill="1" applyBorder="1" applyAlignment="1">
      <alignment horizontal="center" vertical="center" wrapText="1"/>
    </xf>
    <xf numFmtId="0" fontId="10" fillId="0" borderId="3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14" fontId="11" fillId="0" borderId="1" xfId="2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2" fillId="0" borderId="4" xfId="0" applyFont="1" applyBorder="1" applyAlignment="1">
      <alignment vertical="center"/>
    </xf>
    <xf numFmtId="0" fontId="20" fillId="0" borderId="4" xfId="0" applyFont="1" applyBorder="1" applyAlignment="1"/>
    <xf numFmtId="0" fontId="23" fillId="3" borderId="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4" fontId="24" fillId="0" borderId="5" xfId="0" applyNumberFormat="1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14" fontId="24" fillId="0" borderId="6" xfId="0" applyNumberFormat="1" applyFont="1" applyFill="1" applyBorder="1" applyAlignment="1">
      <alignment horizontal="center" vertical="center" wrapText="1"/>
    </xf>
    <xf numFmtId="14" fontId="25" fillId="0" borderId="6" xfId="2" applyNumberFormat="1" applyFont="1" applyFill="1" applyBorder="1" applyAlignment="1">
      <alignment horizontal="center" vertical="center" wrapText="1"/>
    </xf>
    <xf numFmtId="0" fontId="24" fillId="0" borderId="6" xfId="16" applyFont="1" applyFill="1" applyBorder="1" applyAlignment="1">
      <alignment horizontal="center" vertical="center" wrapText="1"/>
    </xf>
    <xf numFmtId="4" fontId="24" fillId="0" borderId="7" xfId="9" applyNumberFormat="1" applyFont="1" applyFill="1" applyBorder="1" applyAlignment="1">
      <alignment horizontal="center" vertical="center"/>
    </xf>
    <xf numFmtId="4" fontId="24" fillId="0" borderId="14" xfId="9" applyNumberFormat="1" applyFont="1" applyFill="1" applyBorder="1" applyAlignment="1">
      <alignment horizontal="center" vertical="center"/>
    </xf>
    <xf numFmtId="4" fontId="24" fillId="0" borderId="15" xfId="9" applyNumberFormat="1" applyFont="1" applyFill="1" applyBorder="1" applyAlignment="1">
      <alignment horizontal="center" vertical="center"/>
    </xf>
    <xf numFmtId="0" fontId="24" fillId="0" borderId="0" xfId="0" applyFont="1"/>
    <xf numFmtId="4" fontId="24" fillId="0" borderId="16" xfId="0" applyNumberFormat="1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14" fontId="24" fillId="0" borderId="17" xfId="0" applyNumberFormat="1" applyFont="1" applyFill="1" applyBorder="1" applyAlignment="1">
      <alignment horizontal="center" vertical="center" wrapText="1"/>
    </xf>
    <xf numFmtId="14" fontId="25" fillId="0" borderId="17" xfId="2" applyNumberFormat="1" applyFont="1" applyFill="1" applyBorder="1" applyAlignment="1">
      <alignment horizontal="center" vertical="center" wrapText="1"/>
    </xf>
    <xf numFmtId="0" fontId="24" fillId="0" borderId="17" xfId="16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center" vertical="center"/>
    </xf>
    <xf numFmtId="4" fontId="24" fillId="0" borderId="18" xfId="0" applyNumberFormat="1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/>
    </xf>
    <xf numFmtId="0" fontId="24" fillId="0" borderId="1" xfId="23" applyFont="1" applyFill="1" applyBorder="1" applyAlignment="1">
      <alignment horizontal="center" vertical="center" wrapText="1"/>
    </xf>
    <xf numFmtId="0" fontId="24" fillId="0" borderId="18" xfId="23" applyFont="1" applyFill="1" applyBorder="1" applyAlignment="1">
      <alignment horizontal="center" vertical="center" wrapText="1"/>
    </xf>
    <xf numFmtId="0" fontId="24" fillId="0" borderId="19" xfId="23" applyFont="1" applyFill="1" applyBorder="1" applyAlignment="1">
      <alignment horizontal="center" vertical="center" wrapText="1"/>
    </xf>
    <xf numFmtId="0" fontId="24" fillId="0" borderId="20" xfId="23" applyFont="1" applyFill="1" applyBorder="1" applyAlignment="1">
      <alignment horizontal="center" vertical="center" wrapText="1"/>
    </xf>
    <xf numFmtId="0" fontId="26" fillId="0" borderId="18" xfId="0" applyFont="1" applyFill="1" applyBorder="1"/>
    <xf numFmtId="4" fontId="20" fillId="0" borderId="1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4" fontId="20" fillId="0" borderId="18" xfId="0" applyNumberFormat="1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/>
    </xf>
    <xf numFmtId="0" fontId="24" fillId="0" borderId="3" xfId="1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 wrapText="1"/>
    </xf>
    <xf numFmtId="4" fontId="24" fillId="0" borderId="18" xfId="0" applyNumberFormat="1" applyFont="1" applyFill="1" applyBorder="1" applyAlignment="1">
      <alignment horizontal="center"/>
    </xf>
    <xf numFmtId="2" fontId="24" fillId="0" borderId="1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 wrapText="1"/>
    </xf>
    <xf numFmtId="4" fontId="24" fillId="0" borderId="10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14" fontId="24" fillId="0" borderId="11" xfId="0" applyNumberFormat="1" applyFont="1" applyFill="1" applyBorder="1" applyAlignment="1">
      <alignment horizontal="center" vertical="center" wrapText="1"/>
    </xf>
    <xf numFmtId="14" fontId="25" fillId="0" borderId="11" xfId="2" applyNumberFormat="1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left" vertical="top" wrapText="1"/>
    </xf>
    <xf numFmtId="0" fontId="24" fillId="0" borderId="12" xfId="0" applyFont="1" applyBorder="1" applyAlignment="1">
      <alignment horizontal="center" vertical="center" wrapText="1"/>
    </xf>
    <xf numFmtId="4" fontId="24" fillId="0" borderId="12" xfId="0" applyNumberFormat="1" applyFont="1" applyFill="1" applyBorder="1" applyAlignment="1">
      <alignment horizontal="center" vertical="center"/>
    </xf>
    <xf numFmtId="4" fontId="24" fillId="0" borderId="21" xfId="0" applyNumberFormat="1" applyFont="1" applyFill="1" applyBorder="1" applyAlignment="1">
      <alignment horizontal="center" vertical="center"/>
    </xf>
  </cellXfs>
  <cellStyles count="29">
    <cellStyle name="Гиперссылка 3 2" xfId="24"/>
    <cellStyle name="Гиперссылка 3 3" xfId="2"/>
    <cellStyle name="Обычный" xfId="0" builtinId="0"/>
    <cellStyle name="Обычный 10 10" xfId="13"/>
    <cellStyle name="Обычный 10 2 2" xfId="25"/>
    <cellStyle name="Обычный 10 2 2 4 2" xfId="9"/>
    <cellStyle name="Обычный 10 2 2 5" xfId="8"/>
    <cellStyle name="Обычный 10 2 3" xfId="18"/>
    <cellStyle name="Обычный 10_для резерва_ОК (2)" xfId="1"/>
    <cellStyle name="Обычный 100" xfId="17"/>
    <cellStyle name="Обычный 11 2" xfId="7"/>
    <cellStyle name="Обычный 16 3 2" xfId="16"/>
    <cellStyle name="Обычный 187" xfId="11"/>
    <cellStyle name="Обычный 187 2" xfId="26"/>
    <cellStyle name="Обычный 2" xfId="14"/>
    <cellStyle name="Обычный 2 12 2 2" xfId="22"/>
    <cellStyle name="Обычный 2 51" xfId="4"/>
    <cellStyle name="Обычный 2 6 3" xfId="6"/>
    <cellStyle name="Обычный 210" xfId="27"/>
    <cellStyle name="Обычный 3" xfId="3"/>
    <cellStyle name="Обычный 3 7 7" xfId="19"/>
    <cellStyle name="Обычный_Приложение 2" xfId="23"/>
    <cellStyle name="Процентный 11 2 2" xfId="12"/>
    <cellStyle name="Финансовый 10" xfId="21"/>
    <cellStyle name="Финансовый 12 2" xfId="10"/>
    <cellStyle name="Финансовый 13 2" xfId="28"/>
    <cellStyle name="Финансовый 2" xfId="15"/>
    <cellStyle name="Финансовый 2 10" xfId="20"/>
    <cellStyle name="Финансовый 2 2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0</xdr:rowOff>
        </xdr:from>
        <xdr:to>
          <xdr:col>2</xdr:col>
          <xdr:colOff>857250</xdr:colOff>
          <xdr:row>7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0</xdr:rowOff>
        </xdr:from>
        <xdr:to>
          <xdr:col>2</xdr:col>
          <xdr:colOff>857250</xdr:colOff>
          <xdr:row>7</xdr:row>
          <xdr:rowOff>19050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0</xdr:rowOff>
        </xdr:from>
        <xdr:to>
          <xdr:col>2</xdr:col>
          <xdr:colOff>857250</xdr:colOff>
          <xdr:row>7</xdr:row>
          <xdr:rowOff>19050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0</xdr:rowOff>
        </xdr:from>
        <xdr:to>
          <xdr:col>2</xdr:col>
          <xdr:colOff>857250</xdr:colOff>
          <xdr:row>7</xdr:row>
          <xdr:rowOff>19050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7</xdr:row>
          <xdr:rowOff>0</xdr:rowOff>
        </xdr:from>
        <xdr:to>
          <xdr:col>0</xdr:col>
          <xdr:colOff>1600200</xdr:colOff>
          <xdr:row>7</xdr:row>
          <xdr:rowOff>9525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7</xdr:row>
          <xdr:rowOff>0</xdr:rowOff>
        </xdr:from>
        <xdr:to>
          <xdr:col>0</xdr:col>
          <xdr:colOff>1466850</xdr:colOff>
          <xdr:row>7</xdr:row>
          <xdr:rowOff>9525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7</xdr:row>
          <xdr:rowOff>0</xdr:rowOff>
        </xdr:from>
        <xdr:to>
          <xdr:col>0</xdr:col>
          <xdr:colOff>1600200</xdr:colOff>
          <xdr:row>7</xdr:row>
          <xdr:rowOff>9525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7</xdr:row>
          <xdr:rowOff>0</xdr:rowOff>
        </xdr:from>
        <xdr:to>
          <xdr:col>0</xdr:col>
          <xdr:colOff>1466850</xdr:colOff>
          <xdr:row>7</xdr:row>
          <xdr:rowOff>9525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0</xdr:rowOff>
        </xdr:from>
        <xdr:to>
          <xdr:col>2</xdr:col>
          <xdr:colOff>857250</xdr:colOff>
          <xdr:row>7</xdr:row>
          <xdr:rowOff>19050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0</xdr:rowOff>
        </xdr:from>
        <xdr:to>
          <xdr:col>2</xdr:col>
          <xdr:colOff>857250</xdr:colOff>
          <xdr:row>7</xdr:row>
          <xdr:rowOff>19050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0</xdr:rowOff>
        </xdr:from>
        <xdr:to>
          <xdr:col>2</xdr:col>
          <xdr:colOff>857250</xdr:colOff>
          <xdr:row>7</xdr:row>
          <xdr:rowOff>19050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0</xdr:rowOff>
        </xdr:from>
        <xdr:to>
          <xdr:col>2</xdr:col>
          <xdr:colOff>857250</xdr:colOff>
          <xdr:row>7</xdr:row>
          <xdr:rowOff>19050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7</xdr:row>
          <xdr:rowOff>0</xdr:rowOff>
        </xdr:from>
        <xdr:to>
          <xdr:col>0</xdr:col>
          <xdr:colOff>1600200</xdr:colOff>
          <xdr:row>7</xdr:row>
          <xdr:rowOff>28575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7</xdr:row>
          <xdr:rowOff>0</xdr:rowOff>
        </xdr:from>
        <xdr:to>
          <xdr:col>0</xdr:col>
          <xdr:colOff>1466850</xdr:colOff>
          <xdr:row>7</xdr:row>
          <xdr:rowOff>28575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7</xdr:row>
          <xdr:rowOff>0</xdr:rowOff>
        </xdr:from>
        <xdr:to>
          <xdr:col>0</xdr:col>
          <xdr:colOff>1600200</xdr:colOff>
          <xdr:row>7</xdr:row>
          <xdr:rowOff>28575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7</xdr:row>
          <xdr:rowOff>0</xdr:rowOff>
        </xdr:from>
        <xdr:to>
          <xdr:col>0</xdr:col>
          <xdr:colOff>1466850</xdr:colOff>
          <xdr:row>7</xdr:row>
          <xdr:rowOff>28575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-19.ru/authorities/executive-authorities/committee-for-energy-and-tariff-regulation/docs/detail.php?ELEMENT_ID=96147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7.bin"/><Relationship Id="rId18" Type="http://schemas.openxmlformats.org/officeDocument/2006/relationships/oleObject" Target="../embeddings/oleObject12.bin"/><Relationship Id="rId3" Type="http://schemas.openxmlformats.org/officeDocument/2006/relationships/drawing" Target="../drawings/drawing1.xml"/><Relationship Id="rId21" Type="http://schemas.openxmlformats.org/officeDocument/2006/relationships/oleObject" Target="../embeddings/oleObject15.bin"/><Relationship Id="rId7" Type="http://schemas.openxmlformats.org/officeDocument/2006/relationships/oleObject" Target="../embeddings/oleObject2.bin"/><Relationship Id="rId12" Type="http://schemas.openxmlformats.org/officeDocument/2006/relationships/oleObject" Target="../embeddings/oleObject6.bin"/><Relationship Id="rId17" Type="http://schemas.openxmlformats.org/officeDocument/2006/relationships/oleObject" Target="../embeddings/oleObject11.bin"/><Relationship Id="rId2" Type="http://schemas.openxmlformats.org/officeDocument/2006/relationships/printerSettings" Target="../printerSettings/printerSettings3.bin"/><Relationship Id="rId16" Type="http://schemas.openxmlformats.org/officeDocument/2006/relationships/oleObject" Target="../embeddings/oleObject10.bin"/><Relationship Id="rId20" Type="http://schemas.openxmlformats.org/officeDocument/2006/relationships/oleObject" Target="../embeddings/oleObject14.bin"/><Relationship Id="rId1" Type="http://schemas.openxmlformats.org/officeDocument/2006/relationships/hyperlink" Target="https://r-19.ru/authorities/executive-authorities/committee-for-energy-and-tariff-regulation/docs/detail.php?ELEMENT_ID=96148" TargetMode="External"/><Relationship Id="rId6" Type="http://schemas.openxmlformats.org/officeDocument/2006/relationships/image" Target="../media/image1.emf"/><Relationship Id="rId11" Type="http://schemas.openxmlformats.org/officeDocument/2006/relationships/oleObject" Target="../embeddings/oleObject5.bin"/><Relationship Id="rId5" Type="http://schemas.openxmlformats.org/officeDocument/2006/relationships/oleObject" Target="../embeddings/oleObject1.bin"/><Relationship Id="rId15" Type="http://schemas.openxmlformats.org/officeDocument/2006/relationships/oleObject" Target="../embeddings/oleObject9.bin"/><Relationship Id="rId10" Type="http://schemas.openxmlformats.org/officeDocument/2006/relationships/oleObject" Target="../embeddings/oleObject4.bin"/><Relationship Id="rId19" Type="http://schemas.openxmlformats.org/officeDocument/2006/relationships/oleObject" Target="../embeddings/oleObject13.bin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3.bin"/><Relationship Id="rId14" Type="http://schemas.openxmlformats.org/officeDocument/2006/relationships/oleObject" Target="../embeddings/oleObject8.bin"/><Relationship Id="rId22" Type="http://schemas.openxmlformats.org/officeDocument/2006/relationships/oleObject" Target="../embeddings/oleObject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="60" zoomScaleNormal="100" workbookViewId="0">
      <selection activeCell="P11" sqref="P11"/>
    </sheetView>
  </sheetViews>
  <sheetFormatPr defaultRowHeight="15" x14ac:dyDescent="0.25"/>
  <cols>
    <col min="1" max="1" width="5" customWidth="1"/>
    <col min="2" max="3" width="17.28515625" customWidth="1"/>
    <col min="4" max="4" width="13.42578125" customWidth="1"/>
    <col min="5" max="5" width="13" customWidth="1"/>
    <col min="6" max="9" width="17.28515625" customWidth="1"/>
    <col min="10" max="10" width="20.5703125" customWidth="1"/>
    <col min="11" max="11" width="18.140625" customWidth="1"/>
  </cols>
  <sheetData>
    <row r="1" spans="1:11" x14ac:dyDescent="0.25">
      <c r="B1" s="14" t="s">
        <v>19</v>
      </c>
      <c r="F1" s="1"/>
      <c r="G1" s="1"/>
      <c r="H1" s="1"/>
      <c r="I1" s="1"/>
      <c r="K1" s="2" t="s">
        <v>0</v>
      </c>
    </row>
    <row r="2" spans="1:11" ht="16.5" x14ac:dyDescent="0.25">
      <c r="B2" s="1"/>
      <c r="C2" s="3" t="s">
        <v>1</v>
      </c>
      <c r="D2" s="3"/>
      <c r="E2" s="3"/>
      <c r="F2" s="1"/>
      <c r="G2" s="1"/>
      <c r="H2" s="1"/>
      <c r="I2" s="1"/>
      <c r="K2" s="1"/>
    </row>
    <row r="3" spans="1:11" x14ac:dyDescent="0.25">
      <c r="B3" s="1"/>
      <c r="C3" s="1"/>
      <c r="D3" s="1"/>
      <c r="E3" s="1"/>
      <c r="F3" s="1"/>
      <c r="G3" s="1"/>
      <c r="H3" s="1"/>
      <c r="I3" s="1"/>
      <c r="J3" s="1"/>
    </row>
    <row r="4" spans="1:11" ht="15.75" x14ac:dyDescent="0.25">
      <c r="A4" s="4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8" customFormat="1" ht="71.25" x14ac:dyDescent="0.25">
      <c r="A5" s="5" t="s">
        <v>3</v>
      </c>
      <c r="B5" s="6" t="s">
        <v>4</v>
      </c>
      <c r="C5" s="6" t="s">
        <v>5</v>
      </c>
      <c r="D5" s="7" t="s">
        <v>6</v>
      </c>
      <c r="E5" s="7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 spans="1:11" x14ac:dyDescent="0.25">
      <c r="A6" s="9" t="s">
        <v>14</v>
      </c>
      <c r="B6" s="10"/>
      <c r="C6" s="10" t="s">
        <v>15</v>
      </c>
      <c r="D6" s="10"/>
      <c r="E6" s="10"/>
      <c r="F6" s="10" t="s">
        <v>15</v>
      </c>
      <c r="G6" s="10" t="s">
        <v>15</v>
      </c>
      <c r="H6" s="11"/>
      <c r="I6" s="11"/>
      <c r="J6" s="11"/>
      <c r="K6" s="11"/>
    </row>
    <row r="7" spans="1:11" x14ac:dyDescent="0.25">
      <c r="A7" s="9" t="s">
        <v>16</v>
      </c>
      <c r="B7" s="10" t="s">
        <v>15</v>
      </c>
      <c r="C7" s="10" t="s">
        <v>15</v>
      </c>
      <c r="D7" s="10"/>
      <c r="E7" s="10"/>
      <c r="F7" s="10" t="s">
        <v>15</v>
      </c>
      <c r="G7" s="10" t="s">
        <v>15</v>
      </c>
      <c r="H7" s="11"/>
      <c r="I7" s="11"/>
      <c r="J7" s="11"/>
      <c r="K7" s="11"/>
    </row>
    <row r="8" spans="1:11" x14ac:dyDescent="0.25">
      <c r="A8" s="9" t="s">
        <v>22</v>
      </c>
      <c r="B8" s="10"/>
      <c r="C8" s="10"/>
      <c r="D8" s="10"/>
      <c r="E8" s="10"/>
      <c r="F8" s="10"/>
      <c r="G8" s="10"/>
      <c r="H8" s="11"/>
      <c r="I8" s="11"/>
      <c r="J8" s="11"/>
      <c r="K8" s="11"/>
    </row>
    <row r="9" spans="1:11" x14ac:dyDescent="0.25">
      <c r="A9" s="9" t="s">
        <v>23</v>
      </c>
      <c r="B9" s="10"/>
      <c r="C9" s="10"/>
      <c r="D9" s="10"/>
      <c r="E9" s="10"/>
      <c r="F9" s="10"/>
      <c r="G9" s="10"/>
      <c r="H9" s="11"/>
      <c r="I9" s="11"/>
      <c r="J9" s="11"/>
      <c r="K9" s="11"/>
    </row>
    <row r="10" spans="1:11" x14ac:dyDescent="0.25">
      <c r="A10" s="9" t="s">
        <v>24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</row>
    <row r="11" spans="1:11" x14ac:dyDescent="0.25">
      <c r="A11" s="9" t="s">
        <v>25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</row>
    <row r="12" spans="1:11" x14ac:dyDescent="0.25">
      <c r="A12" s="9" t="s">
        <v>26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</row>
    <row r="13" spans="1:11" x14ac:dyDescent="0.25">
      <c r="A13" s="9" t="s">
        <v>27</v>
      </c>
      <c r="B13" s="10" t="s">
        <v>15</v>
      </c>
      <c r="C13" s="10" t="s">
        <v>15</v>
      </c>
      <c r="D13" s="10"/>
      <c r="E13" s="10"/>
      <c r="F13" s="10" t="s">
        <v>15</v>
      </c>
      <c r="G13" s="10" t="s">
        <v>15</v>
      </c>
      <c r="H13" s="11"/>
      <c r="I13" s="11"/>
      <c r="J13" s="11"/>
      <c r="K13" s="11"/>
    </row>
    <row r="14" spans="1:11" x14ac:dyDescent="0.25">
      <c r="A14" s="9" t="s">
        <v>28</v>
      </c>
      <c r="B14" s="10" t="s">
        <v>15</v>
      </c>
      <c r="C14" s="10" t="s">
        <v>15</v>
      </c>
      <c r="D14" s="10"/>
      <c r="E14" s="10"/>
      <c r="F14" s="10" t="s">
        <v>15</v>
      </c>
      <c r="G14" s="10" t="s">
        <v>15</v>
      </c>
      <c r="H14" s="11"/>
      <c r="I14" s="11"/>
      <c r="J14" s="11"/>
      <c r="K14" s="11"/>
    </row>
    <row r="16" spans="1:11" x14ac:dyDescent="0.25">
      <c r="A16" s="12" t="s">
        <v>17</v>
      </c>
    </row>
    <row r="17" spans="1:1" ht="15" customHeight="1" x14ac:dyDescent="0.25">
      <c r="A17" s="13" t="s">
        <v>18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Normal="100" zoomScaleSheetLayoutView="100" workbookViewId="0">
      <selection activeCell="I19" sqref="I19"/>
    </sheetView>
  </sheetViews>
  <sheetFormatPr defaultRowHeight="15" x14ac:dyDescent="0.25"/>
  <cols>
    <col min="1" max="1" width="5" customWidth="1"/>
    <col min="2" max="2" width="14.42578125" customWidth="1"/>
    <col min="3" max="3" width="17.28515625" customWidth="1"/>
    <col min="4" max="4" width="13.42578125" customWidth="1"/>
    <col min="5" max="5" width="36.7109375" customWidth="1"/>
    <col min="6" max="6" width="38.28515625" customWidth="1"/>
    <col min="7" max="9" width="17.28515625" customWidth="1"/>
    <col min="10" max="10" width="20.5703125" customWidth="1"/>
    <col min="11" max="11" width="18.140625" hidden="1" customWidth="1"/>
    <col min="12" max="12" width="14.42578125" hidden="1" customWidth="1"/>
  </cols>
  <sheetData>
    <row r="1" spans="1:12" x14ac:dyDescent="0.25">
      <c r="B1" s="14" t="s">
        <v>19</v>
      </c>
      <c r="F1" s="1"/>
      <c r="G1" s="1"/>
      <c r="H1" s="1"/>
      <c r="I1" s="1"/>
      <c r="J1" s="2" t="s">
        <v>0</v>
      </c>
    </row>
    <row r="2" spans="1:12" ht="16.5" x14ac:dyDescent="0.25">
      <c r="B2" s="1"/>
      <c r="C2" s="3" t="s">
        <v>21</v>
      </c>
      <c r="D2" s="3"/>
      <c r="E2" s="3"/>
      <c r="F2" s="1"/>
      <c r="G2" s="1"/>
      <c r="H2" s="1"/>
      <c r="I2" s="1"/>
      <c r="K2" s="1"/>
    </row>
    <row r="3" spans="1:12" x14ac:dyDescent="0.25">
      <c r="B3" s="1"/>
      <c r="C3" s="1"/>
      <c r="D3" s="1"/>
      <c r="E3" s="1"/>
      <c r="F3" s="1"/>
      <c r="G3" s="1"/>
      <c r="H3" s="1"/>
      <c r="I3" s="1"/>
      <c r="J3" s="1"/>
    </row>
    <row r="4" spans="1:12" ht="15.75" x14ac:dyDescent="0.25">
      <c r="A4" s="4" t="s">
        <v>29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s="8" customFormat="1" ht="85.5" x14ac:dyDescent="0.25">
      <c r="A5" s="5" t="s">
        <v>3</v>
      </c>
      <c r="B5" s="6" t="s">
        <v>4</v>
      </c>
      <c r="C5" s="6" t="s">
        <v>5</v>
      </c>
      <c r="D5" s="7" t="s">
        <v>6</v>
      </c>
      <c r="E5" s="7" t="s">
        <v>7</v>
      </c>
      <c r="F5" s="6" t="s">
        <v>30</v>
      </c>
      <c r="G5" s="6" t="s">
        <v>9</v>
      </c>
      <c r="H5" s="6" t="s">
        <v>31</v>
      </c>
      <c r="I5" s="6" t="s">
        <v>11</v>
      </c>
      <c r="J5" s="6" t="s">
        <v>12</v>
      </c>
      <c r="K5" s="6" t="s">
        <v>32</v>
      </c>
      <c r="L5" s="6" t="s">
        <v>33</v>
      </c>
    </row>
    <row r="6" spans="1:12" s="18" customFormat="1" ht="30" customHeight="1" x14ac:dyDescent="0.2">
      <c r="A6" s="25">
        <v>1</v>
      </c>
      <c r="B6" s="25" t="s">
        <v>38</v>
      </c>
      <c r="C6" s="28" t="s">
        <v>39</v>
      </c>
      <c r="D6" s="29" t="s">
        <v>40</v>
      </c>
      <c r="E6" s="30" t="s">
        <v>41</v>
      </c>
      <c r="F6" s="26" t="s">
        <v>34</v>
      </c>
      <c r="G6" s="15" t="s">
        <v>42</v>
      </c>
      <c r="H6" s="16">
        <v>24435.59</v>
      </c>
      <c r="I6" s="16">
        <v>27.82</v>
      </c>
      <c r="J6" s="16">
        <f>0.06502*1000</f>
        <v>65.02</v>
      </c>
      <c r="K6" s="17">
        <f>160590</f>
        <v>160590</v>
      </c>
      <c r="L6" s="16">
        <v>40.76</v>
      </c>
    </row>
    <row r="7" spans="1:12" s="18" customFormat="1" ht="30" customHeight="1" x14ac:dyDescent="0.2">
      <c r="A7" s="25"/>
      <c r="B7" s="25"/>
      <c r="C7" s="28"/>
      <c r="D7" s="29"/>
      <c r="E7" s="30"/>
      <c r="F7" s="27"/>
      <c r="G7" s="15" t="s">
        <v>20</v>
      </c>
      <c r="H7" s="16">
        <v>23532.55</v>
      </c>
      <c r="I7" s="16">
        <v>27.97</v>
      </c>
      <c r="J7" s="16">
        <v>65.209999999999994</v>
      </c>
      <c r="K7" s="17">
        <f>149770</f>
        <v>149770</v>
      </c>
      <c r="L7" s="16">
        <v>39.479999999999997</v>
      </c>
    </row>
    <row r="8" spans="1:12" s="18" customFormat="1" ht="30" customHeight="1" x14ac:dyDescent="0.2">
      <c r="A8" s="25">
        <v>2</v>
      </c>
      <c r="B8" s="25"/>
      <c r="C8" s="28"/>
      <c r="D8" s="29"/>
      <c r="E8" s="30"/>
      <c r="F8" s="26" t="s">
        <v>43</v>
      </c>
      <c r="G8" s="15" t="s">
        <v>42</v>
      </c>
      <c r="H8" s="16">
        <v>438923.48</v>
      </c>
      <c r="I8" s="16">
        <v>0</v>
      </c>
      <c r="J8" s="16">
        <v>740.13</v>
      </c>
      <c r="K8" s="19">
        <f>262690</f>
        <v>262690</v>
      </c>
      <c r="L8" s="20">
        <v>71.63</v>
      </c>
    </row>
    <row r="9" spans="1:12" s="18" customFormat="1" ht="30" customHeight="1" x14ac:dyDescent="0.2">
      <c r="A9" s="25"/>
      <c r="B9" s="25"/>
      <c r="C9" s="28"/>
      <c r="D9" s="29"/>
      <c r="E9" s="30"/>
      <c r="F9" s="27"/>
      <c r="G9" s="15" t="s">
        <v>20</v>
      </c>
      <c r="H9" s="16">
        <v>407555.17</v>
      </c>
      <c r="I9" s="16">
        <v>0</v>
      </c>
      <c r="J9" s="16">
        <v>697.35</v>
      </c>
      <c r="K9" s="19">
        <v>244590</v>
      </c>
      <c r="L9" s="20">
        <v>64.900000000000006</v>
      </c>
    </row>
    <row r="10" spans="1:12" s="18" customFormat="1" ht="30" customHeight="1" x14ac:dyDescent="0.2">
      <c r="A10" s="25">
        <v>3</v>
      </c>
      <c r="B10" s="25"/>
      <c r="C10" s="28"/>
      <c r="D10" s="29"/>
      <c r="E10" s="30"/>
      <c r="F10" s="26" t="s">
        <v>35</v>
      </c>
      <c r="G10" s="15" t="s">
        <v>42</v>
      </c>
      <c r="H10" s="16">
        <f>355650.87</f>
        <v>355650.87</v>
      </c>
      <c r="I10" s="16">
        <v>406.72</v>
      </c>
      <c r="J10" s="16">
        <v>1219.47</v>
      </c>
      <c r="K10" s="19">
        <f>87730</f>
        <v>87730</v>
      </c>
      <c r="L10" s="20">
        <f>41.44</f>
        <v>41.44</v>
      </c>
    </row>
    <row r="11" spans="1:12" s="18" customFormat="1" ht="30" customHeight="1" x14ac:dyDescent="0.2">
      <c r="A11" s="25"/>
      <c r="B11" s="25"/>
      <c r="C11" s="28"/>
      <c r="D11" s="29"/>
      <c r="E11" s="30"/>
      <c r="F11" s="27"/>
      <c r="G11" s="15" t="s">
        <v>20</v>
      </c>
      <c r="H11" s="16">
        <f>364501.61</f>
        <v>364501.61</v>
      </c>
      <c r="I11" s="16">
        <v>478.52</v>
      </c>
      <c r="J11" s="16">
        <v>1291.27</v>
      </c>
      <c r="K11" s="19">
        <f>74330</f>
        <v>74330</v>
      </c>
      <c r="L11" s="20">
        <v>35.11</v>
      </c>
    </row>
    <row r="12" spans="1:12" s="18" customFormat="1" ht="30" customHeight="1" x14ac:dyDescent="0.2">
      <c r="A12" s="25">
        <v>4</v>
      </c>
      <c r="B12" s="25"/>
      <c r="C12" s="28"/>
      <c r="D12" s="29"/>
      <c r="E12" s="30"/>
      <c r="F12" s="26" t="s">
        <v>36</v>
      </c>
      <c r="G12" s="15" t="s">
        <v>42</v>
      </c>
      <c r="H12" s="16">
        <v>294398.39</v>
      </c>
      <c r="I12" s="16">
        <v>0</v>
      </c>
      <c r="J12" s="16">
        <f>0.47104*1000</f>
        <v>471.04</v>
      </c>
      <c r="K12" s="19">
        <f>18185</f>
        <v>18185</v>
      </c>
      <c r="L12" s="20">
        <v>4.8490000000000002</v>
      </c>
    </row>
    <row r="13" spans="1:12" s="18" customFormat="1" ht="30" customHeight="1" x14ac:dyDescent="0.2">
      <c r="A13" s="25"/>
      <c r="B13" s="25"/>
      <c r="C13" s="28"/>
      <c r="D13" s="29"/>
      <c r="E13" s="30"/>
      <c r="F13" s="27"/>
      <c r="G13" s="15" t="s">
        <v>20</v>
      </c>
      <c r="H13" s="16">
        <v>327488.99</v>
      </c>
      <c r="I13" s="16">
        <v>0</v>
      </c>
      <c r="J13" s="16">
        <v>523.98</v>
      </c>
      <c r="K13" s="19">
        <v>20690</v>
      </c>
      <c r="L13" s="20">
        <v>5.4960000000000004</v>
      </c>
    </row>
    <row r="14" spans="1:12" s="18" customFormat="1" ht="30" customHeight="1" x14ac:dyDescent="0.2">
      <c r="A14" s="25">
        <v>4</v>
      </c>
      <c r="B14" s="25"/>
      <c r="C14" s="28"/>
      <c r="D14" s="29"/>
      <c r="E14" s="30"/>
      <c r="F14" s="26" t="s">
        <v>37</v>
      </c>
      <c r="G14" s="15" t="s">
        <v>42</v>
      </c>
      <c r="H14" s="16">
        <v>1943785.88</v>
      </c>
      <c r="I14" s="16">
        <v>105.58</v>
      </c>
      <c r="J14" s="16">
        <v>2778.16</v>
      </c>
      <c r="K14" s="19">
        <v>1860</v>
      </c>
      <c r="L14" s="21">
        <v>0.21099999999999999</v>
      </c>
    </row>
    <row r="15" spans="1:12" s="18" customFormat="1" ht="30" customHeight="1" x14ac:dyDescent="0.2">
      <c r="A15" s="25"/>
      <c r="B15" s="25"/>
      <c r="C15" s="28"/>
      <c r="D15" s="29"/>
      <c r="E15" s="30"/>
      <c r="F15" s="27"/>
      <c r="G15" s="15" t="s">
        <v>20</v>
      </c>
      <c r="H15" s="16">
        <f>1929434.86</f>
        <v>1929434.86</v>
      </c>
      <c r="I15" s="16">
        <v>151.4</v>
      </c>
      <c r="J15" s="16">
        <v>2770.21</v>
      </c>
      <c r="K15" s="19">
        <v>1760</v>
      </c>
      <c r="L15" s="21">
        <v>0.2</v>
      </c>
    </row>
    <row r="16" spans="1:12" x14ac:dyDescent="0.25">
      <c r="A16" s="13"/>
    </row>
    <row r="18" spans="1:9" ht="18.75" x14ac:dyDescent="0.3">
      <c r="A18" s="22"/>
      <c r="B18" s="22"/>
      <c r="C18" s="22"/>
      <c r="D18" s="22"/>
      <c r="E18" s="22"/>
      <c r="F18" s="23"/>
      <c r="G18" s="22"/>
      <c r="H18" s="22"/>
      <c r="I18" s="24"/>
    </row>
  </sheetData>
  <mergeCells count="14">
    <mergeCell ref="A12:A13"/>
    <mergeCell ref="F12:F13"/>
    <mergeCell ref="A14:A15"/>
    <mergeCell ref="F14:F15"/>
    <mergeCell ref="A6:A7"/>
    <mergeCell ref="B6:B15"/>
    <mergeCell ref="C6:C15"/>
    <mergeCell ref="D6:D15"/>
    <mergeCell ref="E6:E15"/>
    <mergeCell ref="F6:F7"/>
    <mergeCell ref="A8:A9"/>
    <mergeCell ref="F8:F9"/>
    <mergeCell ref="A10:A11"/>
    <mergeCell ref="F10:F11"/>
  </mergeCells>
  <hyperlinks>
    <hyperlink ref="E6" r:id="rId1" display="https://r-19.ru/authorities/executive-authorities/committee-for-energy-and-tariff-regulation/docs/detail.php?ELEMENT_ID=96147"/>
  </hyperlinks>
  <pageMargins left="0.7" right="0.7" top="0.75" bottom="0.75" header="0.3" footer="0.3"/>
  <pageSetup paperSize="9" scale="37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tabSelected="1" zoomScale="70" zoomScaleNormal="7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F8" sqref="F8:F49"/>
    </sheetView>
  </sheetViews>
  <sheetFormatPr defaultRowHeight="15" x14ac:dyDescent="0.25"/>
  <cols>
    <col min="1" max="1" width="24.28515625" style="33" customWidth="1"/>
    <col min="2" max="2" width="14.5703125" style="33" customWidth="1"/>
    <col min="3" max="3" width="14" style="33" customWidth="1"/>
    <col min="4" max="4" width="14.140625" style="33" customWidth="1"/>
    <col min="5" max="6" width="15.140625" style="33" customWidth="1"/>
    <col min="7" max="7" width="77.5703125" style="33" customWidth="1"/>
    <col min="8" max="8" width="34.42578125" style="33" customWidth="1"/>
    <col min="9" max="10" width="50.7109375" style="33" customWidth="1"/>
    <col min="11" max="11" width="19.42578125" style="33" customWidth="1"/>
    <col min="12" max="16384" width="9.140625" style="33"/>
  </cols>
  <sheetData>
    <row r="1" spans="1:11" ht="20.25" x14ac:dyDescent="0.3">
      <c r="A1" s="31"/>
      <c r="B1" s="32"/>
      <c r="D1" s="32"/>
      <c r="E1" s="32"/>
      <c r="F1" s="32"/>
      <c r="G1" s="32"/>
      <c r="K1" s="34"/>
    </row>
    <row r="2" spans="1:11" ht="20.25" x14ac:dyDescent="0.3">
      <c r="B2" s="35" t="s">
        <v>44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ht="20.25" customHeight="1" x14ac:dyDescent="0.25">
      <c r="B3" s="36" t="s">
        <v>45</v>
      </c>
      <c r="C3" s="36"/>
      <c r="D3" s="36"/>
      <c r="E3" s="36"/>
      <c r="F3" s="36"/>
      <c r="G3" s="36"/>
      <c r="H3" s="36"/>
      <c r="I3" s="36"/>
      <c r="J3" s="36"/>
      <c r="K3" s="36"/>
    </row>
    <row r="5" spans="1:11" ht="20.25" customHeight="1" thickBot="1" x14ac:dyDescent="0.35">
      <c r="A5" s="37" t="s">
        <v>46</v>
      </c>
      <c r="C5" s="38"/>
      <c r="D5" s="38"/>
      <c r="E5" s="38"/>
      <c r="F5" s="38"/>
      <c r="G5" s="38"/>
      <c r="H5" s="39"/>
      <c r="I5" s="39"/>
      <c r="J5" s="39"/>
    </row>
    <row r="6" spans="1:11" s="45" customFormat="1" ht="45" customHeight="1" x14ac:dyDescent="0.25">
      <c r="A6" s="40" t="s">
        <v>47</v>
      </c>
      <c r="B6" s="41" t="s">
        <v>4</v>
      </c>
      <c r="C6" s="41" t="s">
        <v>48</v>
      </c>
      <c r="D6" s="41" t="s">
        <v>49</v>
      </c>
      <c r="E6" s="41" t="s">
        <v>50</v>
      </c>
      <c r="F6" s="41" t="s">
        <v>51</v>
      </c>
      <c r="G6" s="41" t="s">
        <v>52</v>
      </c>
      <c r="H6" s="41" t="s">
        <v>53</v>
      </c>
      <c r="I6" s="42" t="s">
        <v>54</v>
      </c>
      <c r="J6" s="43"/>
      <c r="K6" s="44" t="s">
        <v>12</v>
      </c>
    </row>
    <row r="7" spans="1:11" s="45" customFormat="1" ht="45" customHeight="1" thickBot="1" x14ac:dyDescent="0.3">
      <c r="A7" s="46"/>
      <c r="B7" s="47"/>
      <c r="C7" s="47"/>
      <c r="D7" s="47"/>
      <c r="E7" s="47"/>
      <c r="F7" s="47"/>
      <c r="G7" s="47"/>
      <c r="H7" s="47"/>
      <c r="I7" s="48" t="s">
        <v>55</v>
      </c>
      <c r="J7" s="48" t="s">
        <v>11</v>
      </c>
      <c r="K7" s="49"/>
    </row>
    <row r="8" spans="1:11" s="58" customFormat="1" ht="15.75" customHeight="1" x14ac:dyDescent="0.25">
      <c r="A8" s="50" t="s">
        <v>29</v>
      </c>
      <c r="B8" s="51" t="s">
        <v>56</v>
      </c>
      <c r="C8" s="52" t="s">
        <v>57</v>
      </c>
      <c r="D8" s="52" t="s">
        <v>58</v>
      </c>
      <c r="E8" s="52" t="s">
        <v>59</v>
      </c>
      <c r="F8" s="53" t="s">
        <v>60</v>
      </c>
      <c r="G8" s="54" t="s">
        <v>61</v>
      </c>
      <c r="H8" s="55" t="s">
        <v>62</v>
      </c>
      <c r="I8" s="56"/>
      <c r="J8" s="56"/>
      <c r="K8" s="57"/>
    </row>
    <row r="9" spans="1:11" s="58" customFormat="1" ht="15.75" x14ac:dyDescent="0.25">
      <c r="A9" s="59"/>
      <c r="B9" s="60"/>
      <c r="C9" s="61"/>
      <c r="D9" s="61"/>
      <c r="E9" s="61"/>
      <c r="F9" s="62"/>
      <c r="G9" s="63"/>
      <c r="H9" s="64" t="s">
        <v>63</v>
      </c>
      <c r="I9" s="65">
        <v>513260.66</v>
      </c>
      <c r="J9" s="66">
        <v>39.35</v>
      </c>
      <c r="K9" s="67">
        <v>747.54</v>
      </c>
    </row>
    <row r="10" spans="1:11" s="58" customFormat="1" ht="15.75" x14ac:dyDescent="0.25">
      <c r="A10" s="59"/>
      <c r="B10" s="60"/>
      <c r="C10" s="61"/>
      <c r="D10" s="61"/>
      <c r="E10" s="61"/>
      <c r="F10" s="62"/>
      <c r="G10" s="63"/>
      <c r="H10" s="64" t="s">
        <v>64</v>
      </c>
      <c r="I10" s="68">
        <v>1060228</v>
      </c>
      <c r="J10" s="68">
        <v>122.39</v>
      </c>
      <c r="K10" s="67">
        <v>1729.97</v>
      </c>
    </row>
    <row r="11" spans="1:11" s="58" customFormat="1" ht="15.75" x14ac:dyDescent="0.25">
      <c r="A11" s="59"/>
      <c r="B11" s="60"/>
      <c r="C11" s="61"/>
      <c r="D11" s="61"/>
      <c r="E11" s="61"/>
      <c r="F11" s="62"/>
      <c r="G11" s="63"/>
      <c r="H11" s="64" t="s">
        <v>65</v>
      </c>
      <c r="I11" s="68">
        <v>1490356.61</v>
      </c>
      <c r="J11" s="68">
        <v>198.39</v>
      </c>
      <c r="K11" s="67">
        <v>2319.8200000000002</v>
      </c>
    </row>
    <row r="12" spans="1:11" s="58" customFormat="1" ht="15.75" x14ac:dyDescent="0.25">
      <c r="A12" s="59"/>
      <c r="B12" s="60"/>
      <c r="C12" s="61"/>
      <c r="D12" s="61"/>
      <c r="E12" s="61"/>
      <c r="F12" s="62"/>
      <c r="G12" s="63"/>
      <c r="H12" s="64" t="s">
        <v>66</v>
      </c>
      <c r="I12" s="68">
        <v>1141180.19</v>
      </c>
      <c r="J12" s="68">
        <v>491.82</v>
      </c>
      <c r="K12" s="67">
        <v>3497.41</v>
      </c>
    </row>
    <row r="13" spans="1:11" s="58" customFormat="1" ht="15.75" x14ac:dyDescent="0.25">
      <c r="A13" s="59"/>
      <c r="B13" s="60"/>
      <c r="C13" s="61"/>
      <c r="D13" s="61"/>
      <c r="E13" s="61"/>
      <c r="F13" s="62"/>
      <c r="G13" s="63"/>
      <c r="H13" s="64"/>
      <c r="I13" s="69"/>
      <c r="J13" s="69"/>
      <c r="K13" s="70"/>
    </row>
    <row r="14" spans="1:11" s="58" customFormat="1" ht="15.75" x14ac:dyDescent="0.25">
      <c r="A14" s="59"/>
      <c r="B14" s="60"/>
      <c r="C14" s="61"/>
      <c r="D14" s="61"/>
      <c r="E14" s="61"/>
      <c r="F14" s="62"/>
      <c r="G14" s="63"/>
      <c r="H14" s="64"/>
      <c r="I14" s="71" t="s">
        <v>20</v>
      </c>
      <c r="J14" s="72"/>
      <c r="K14" s="73"/>
    </row>
    <row r="15" spans="1:11" s="58" customFormat="1" ht="15.75" x14ac:dyDescent="0.25">
      <c r="A15" s="59"/>
      <c r="B15" s="60"/>
      <c r="C15" s="61"/>
      <c r="D15" s="61"/>
      <c r="E15" s="61"/>
      <c r="F15" s="62"/>
      <c r="G15" s="63"/>
      <c r="H15" s="64" t="s">
        <v>63</v>
      </c>
      <c r="I15" s="74">
        <v>508061.55</v>
      </c>
      <c r="J15" s="75">
        <v>46.35</v>
      </c>
      <c r="K15" s="76">
        <v>767.49</v>
      </c>
    </row>
    <row r="16" spans="1:11" s="58" customFormat="1" ht="15.75" x14ac:dyDescent="0.25">
      <c r="A16" s="59"/>
      <c r="B16" s="60"/>
      <c r="C16" s="61"/>
      <c r="D16" s="61"/>
      <c r="E16" s="61"/>
      <c r="F16" s="62"/>
      <c r="G16" s="63"/>
      <c r="H16" s="64" t="s">
        <v>64</v>
      </c>
      <c r="I16" s="77">
        <v>1001037.53</v>
      </c>
      <c r="J16" s="77">
        <v>135.18</v>
      </c>
      <c r="K16" s="76">
        <v>1689.08</v>
      </c>
    </row>
    <row r="17" spans="1:11" s="58" customFormat="1" ht="15.75" x14ac:dyDescent="0.25">
      <c r="A17" s="59"/>
      <c r="B17" s="60"/>
      <c r="C17" s="61"/>
      <c r="D17" s="61"/>
      <c r="E17" s="61"/>
      <c r="F17" s="62"/>
      <c r="G17" s="63"/>
      <c r="H17" s="64" t="s">
        <v>65</v>
      </c>
      <c r="I17" s="77">
        <v>1350518.06</v>
      </c>
      <c r="J17" s="77">
        <v>249.38</v>
      </c>
      <c r="K17" s="76">
        <v>2276.7599999999998</v>
      </c>
    </row>
    <row r="18" spans="1:11" s="58" customFormat="1" ht="15.75" x14ac:dyDescent="0.25">
      <c r="A18" s="59"/>
      <c r="B18" s="60"/>
      <c r="C18" s="61"/>
      <c r="D18" s="61"/>
      <c r="E18" s="61"/>
      <c r="F18" s="62"/>
      <c r="G18" s="78"/>
      <c r="H18" s="64" t="s">
        <v>66</v>
      </c>
      <c r="I18" s="77">
        <v>976931.36</v>
      </c>
      <c r="J18" s="77">
        <v>640.92999999999995</v>
      </c>
      <c r="K18" s="76">
        <v>3514.0099999999998</v>
      </c>
    </row>
    <row r="19" spans="1:11" s="58" customFormat="1" ht="15.75" x14ac:dyDescent="0.25">
      <c r="A19" s="59"/>
      <c r="B19" s="60"/>
      <c r="C19" s="61"/>
      <c r="D19" s="61"/>
      <c r="E19" s="61"/>
      <c r="F19" s="62"/>
      <c r="G19" s="79" t="s">
        <v>67</v>
      </c>
      <c r="H19" s="79"/>
      <c r="I19" s="79"/>
      <c r="J19" s="79"/>
      <c r="K19" s="80"/>
    </row>
    <row r="20" spans="1:11" s="58" customFormat="1" ht="15.75" x14ac:dyDescent="0.25">
      <c r="A20" s="59"/>
      <c r="B20" s="60"/>
      <c r="C20" s="61"/>
      <c r="D20" s="61"/>
      <c r="E20" s="61"/>
      <c r="F20" s="62"/>
      <c r="G20" s="79" t="s">
        <v>68</v>
      </c>
      <c r="H20" s="79"/>
      <c r="I20" s="79"/>
      <c r="J20" s="79"/>
      <c r="K20" s="80"/>
    </row>
    <row r="21" spans="1:11" s="58" customFormat="1" ht="15.75" x14ac:dyDescent="0.25">
      <c r="A21" s="59"/>
      <c r="B21" s="60"/>
      <c r="C21" s="61"/>
      <c r="D21" s="61"/>
      <c r="E21" s="61"/>
      <c r="F21" s="62"/>
      <c r="G21" s="81" t="s">
        <v>69</v>
      </c>
      <c r="H21" s="79"/>
      <c r="I21" s="69" t="s">
        <v>70</v>
      </c>
      <c r="J21" s="69"/>
      <c r="K21" s="70"/>
    </row>
    <row r="22" spans="1:11" s="58" customFormat="1" ht="15.75" x14ac:dyDescent="0.25">
      <c r="A22" s="59"/>
      <c r="B22" s="60"/>
      <c r="C22" s="61"/>
      <c r="D22" s="61"/>
      <c r="E22" s="61"/>
      <c r="F22" s="62"/>
      <c r="G22" s="81"/>
      <c r="H22" s="82" t="s">
        <v>71</v>
      </c>
      <c r="I22" s="65" t="s">
        <v>71</v>
      </c>
      <c r="J22" s="65" t="s">
        <v>71</v>
      </c>
      <c r="K22" s="83">
        <v>1263.1199999999999</v>
      </c>
    </row>
    <row r="23" spans="1:11" s="58" customFormat="1" ht="15.75" x14ac:dyDescent="0.25">
      <c r="A23" s="59"/>
      <c r="B23" s="60"/>
      <c r="C23" s="61"/>
      <c r="D23" s="61"/>
      <c r="E23" s="61"/>
      <c r="F23" s="62"/>
      <c r="G23" s="81"/>
      <c r="H23" s="79"/>
      <c r="I23" s="69" t="s">
        <v>20</v>
      </c>
      <c r="J23" s="69"/>
      <c r="K23" s="70"/>
    </row>
    <row r="24" spans="1:11" s="58" customFormat="1" ht="15.75" x14ac:dyDescent="0.25">
      <c r="A24" s="59"/>
      <c r="B24" s="60"/>
      <c r="C24" s="61"/>
      <c r="D24" s="61"/>
      <c r="E24" s="61"/>
      <c r="F24" s="62"/>
      <c r="G24" s="81"/>
      <c r="H24" s="82" t="s">
        <v>71</v>
      </c>
      <c r="I24" s="65" t="s">
        <v>71</v>
      </c>
      <c r="J24" s="65" t="s">
        <v>71</v>
      </c>
      <c r="K24" s="83">
        <v>1321.29</v>
      </c>
    </row>
    <row r="25" spans="1:11" s="58" customFormat="1" ht="15.75" x14ac:dyDescent="0.25">
      <c r="A25" s="59"/>
      <c r="B25" s="60"/>
      <c r="C25" s="61"/>
      <c r="D25" s="61"/>
      <c r="E25" s="61"/>
      <c r="F25" s="62"/>
      <c r="G25" s="81" t="s">
        <v>72</v>
      </c>
      <c r="H25" s="79"/>
      <c r="I25" s="69" t="s">
        <v>70</v>
      </c>
      <c r="J25" s="69"/>
      <c r="K25" s="70"/>
    </row>
    <row r="26" spans="1:11" s="58" customFormat="1" ht="15.75" x14ac:dyDescent="0.25">
      <c r="A26" s="59"/>
      <c r="B26" s="60"/>
      <c r="C26" s="61"/>
      <c r="D26" s="61"/>
      <c r="E26" s="61"/>
      <c r="F26" s="62"/>
      <c r="G26" s="81"/>
      <c r="H26" s="82" t="s">
        <v>71</v>
      </c>
      <c r="I26" s="65" t="s">
        <v>71</v>
      </c>
      <c r="J26" s="65" t="s">
        <v>71</v>
      </c>
      <c r="K26" s="84">
        <v>722.94</v>
      </c>
    </row>
    <row r="27" spans="1:11" s="58" customFormat="1" ht="15.75" x14ac:dyDescent="0.25">
      <c r="A27" s="59"/>
      <c r="B27" s="60"/>
      <c r="C27" s="61"/>
      <c r="D27" s="61"/>
      <c r="E27" s="61"/>
      <c r="F27" s="62"/>
      <c r="G27" s="81"/>
      <c r="H27" s="79"/>
      <c r="I27" s="69" t="s">
        <v>20</v>
      </c>
      <c r="J27" s="69"/>
      <c r="K27" s="70"/>
    </row>
    <row r="28" spans="1:11" s="58" customFormat="1" ht="15.75" x14ac:dyDescent="0.25">
      <c r="A28" s="59"/>
      <c r="B28" s="60"/>
      <c r="C28" s="61"/>
      <c r="D28" s="61"/>
      <c r="E28" s="61"/>
      <c r="F28" s="62"/>
      <c r="G28" s="81"/>
      <c r="H28" s="82" t="s">
        <v>71</v>
      </c>
      <c r="I28" s="65" t="s">
        <v>71</v>
      </c>
      <c r="J28" s="65" t="s">
        <v>71</v>
      </c>
      <c r="K28" s="83">
        <v>754.62</v>
      </c>
    </row>
    <row r="29" spans="1:11" s="58" customFormat="1" ht="15.75" x14ac:dyDescent="0.25">
      <c r="A29" s="59"/>
      <c r="B29" s="60"/>
      <c r="C29" s="61"/>
      <c r="D29" s="61"/>
      <c r="E29" s="61"/>
      <c r="F29" s="62"/>
      <c r="G29" s="81" t="s">
        <v>73</v>
      </c>
      <c r="H29" s="79"/>
      <c r="I29" s="69" t="s">
        <v>70</v>
      </c>
      <c r="J29" s="69"/>
      <c r="K29" s="70"/>
    </row>
    <row r="30" spans="1:11" s="58" customFormat="1" ht="15.75" x14ac:dyDescent="0.25">
      <c r="A30" s="59"/>
      <c r="B30" s="60"/>
      <c r="C30" s="61"/>
      <c r="D30" s="61"/>
      <c r="E30" s="61"/>
      <c r="F30" s="62"/>
      <c r="G30" s="81"/>
      <c r="H30" s="82" t="s">
        <v>71</v>
      </c>
      <c r="I30" s="65" t="s">
        <v>71</v>
      </c>
      <c r="J30" s="65" t="s">
        <v>71</v>
      </c>
      <c r="K30" s="84">
        <f>K26</f>
        <v>722.94</v>
      </c>
    </row>
    <row r="31" spans="1:11" s="58" customFormat="1" ht="15.75" x14ac:dyDescent="0.25">
      <c r="A31" s="59"/>
      <c r="B31" s="60"/>
      <c r="C31" s="61"/>
      <c r="D31" s="61"/>
      <c r="E31" s="61"/>
      <c r="F31" s="62"/>
      <c r="G31" s="81"/>
      <c r="H31" s="79"/>
      <c r="I31" s="69" t="s">
        <v>20</v>
      </c>
      <c r="J31" s="69"/>
      <c r="K31" s="70"/>
    </row>
    <row r="32" spans="1:11" s="58" customFormat="1" ht="15.75" customHeight="1" x14ac:dyDescent="0.25">
      <c r="A32" s="59"/>
      <c r="B32" s="60"/>
      <c r="C32" s="61"/>
      <c r="D32" s="61"/>
      <c r="E32" s="61"/>
      <c r="F32" s="62"/>
      <c r="G32" s="81"/>
      <c r="H32" s="82" t="s">
        <v>71</v>
      </c>
      <c r="I32" s="65" t="s">
        <v>71</v>
      </c>
      <c r="J32" s="65" t="s">
        <v>71</v>
      </c>
      <c r="K32" s="83">
        <f>K28</f>
        <v>754.62</v>
      </c>
    </row>
    <row r="33" spans="1:11" s="58" customFormat="1" ht="31.5" x14ac:dyDescent="0.25">
      <c r="A33" s="59"/>
      <c r="B33" s="60"/>
      <c r="C33" s="61"/>
      <c r="D33" s="61"/>
      <c r="E33" s="61"/>
      <c r="F33" s="62"/>
      <c r="G33" s="79" t="s">
        <v>74</v>
      </c>
      <c r="H33" s="79"/>
      <c r="I33" s="79"/>
      <c r="J33" s="79"/>
      <c r="K33" s="80"/>
    </row>
    <row r="34" spans="1:11" s="58" customFormat="1" ht="15.75" x14ac:dyDescent="0.25">
      <c r="A34" s="59"/>
      <c r="B34" s="60"/>
      <c r="C34" s="61"/>
      <c r="D34" s="61"/>
      <c r="E34" s="61"/>
      <c r="F34" s="62"/>
      <c r="G34" s="81" t="s">
        <v>75</v>
      </c>
      <c r="H34" s="79"/>
      <c r="I34" s="69" t="s">
        <v>70</v>
      </c>
      <c r="J34" s="69"/>
      <c r="K34" s="70"/>
    </row>
    <row r="35" spans="1:11" s="58" customFormat="1" ht="15.75" x14ac:dyDescent="0.25">
      <c r="A35" s="59"/>
      <c r="B35" s="60"/>
      <c r="C35" s="61"/>
      <c r="D35" s="61"/>
      <c r="E35" s="61"/>
      <c r="F35" s="62"/>
      <c r="G35" s="81"/>
      <c r="H35" s="82" t="s">
        <v>71</v>
      </c>
      <c r="I35" s="65" t="s">
        <v>71</v>
      </c>
      <c r="J35" s="65" t="s">
        <v>71</v>
      </c>
      <c r="K35" s="67">
        <f>K22</f>
        <v>1263.1199999999999</v>
      </c>
    </row>
    <row r="36" spans="1:11" s="58" customFormat="1" ht="15.75" x14ac:dyDescent="0.25">
      <c r="A36" s="59"/>
      <c r="B36" s="60"/>
      <c r="C36" s="61"/>
      <c r="D36" s="61"/>
      <c r="E36" s="61"/>
      <c r="F36" s="62"/>
      <c r="G36" s="81"/>
      <c r="H36" s="79"/>
      <c r="I36" s="69" t="s">
        <v>20</v>
      </c>
      <c r="J36" s="69"/>
      <c r="K36" s="70"/>
    </row>
    <row r="37" spans="1:11" s="58" customFormat="1" ht="15.75" x14ac:dyDescent="0.25">
      <c r="A37" s="59"/>
      <c r="B37" s="60"/>
      <c r="C37" s="61"/>
      <c r="D37" s="61"/>
      <c r="E37" s="61"/>
      <c r="F37" s="62"/>
      <c r="G37" s="81"/>
      <c r="H37" s="82" t="s">
        <v>71</v>
      </c>
      <c r="I37" s="65" t="s">
        <v>71</v>
      </c>
      <c r="J37" s="65" t="s">
        <v>71</v>
      </c>
      <c r="K37" s="67">
        <f>K24</f>
        <v>1321.29</v>
      </c>
    </row>
    <row r="38" spans="1:11" s="58" customFormat="1" ht="15.75" x14ac:dyDescent="0.25">
      <c r="A38" s="59"/>
      <c r="B38" s="60"/>
      <c r="C38" s="61"/>
      <c r="D38" s="61"/>
      <c r="E38" s="61"/>
      <c r="F38" s="62"/>
      <c r="G38" s="81" t="s">
        <v>76</v>
      </c>
      <c r="H38" s="79"/>
      <c r="I38" s="69" t="s">
        <v>70</v>
      </c>
      <c r="J38" s="69"/>
      <c r="K38" s="70"/>
    </row>
    <row r="39" spans="1:11" s="58" customFormat="1" ht="15.75" x14ac:dyDescent="0.25">
      <c r="A39" s="59"/>
      <c r="B39" s="60"/>
      <c r="C39" s="61"/>
      <c r="D39" s="61"/>
      <c r="E39" s="61"/>
      <c r="F39" s="62"/>
      <c r="G39" s="81"/>
      <c r="H39" s="82" t="s">
        <v>71</v>
      </c>
      <c r="I39" s="65" t="s">
        <v>71</v>
      </c>
      <c r="J39" s="65" t="s">
        <v>71</v>
      </c>
      <c r="K39" s="67">
        <f>K22</f>
        <v>1263.1199999999999</v>
      </c>
    </row>
    <row r="40" spans="1:11" s="58" customFormat="1" ht="15.75" x14ac:dyDescent="0.25">
      <c r="A40" s="59"/>
      <c r="B40" s="60"/>
      <c r="C40" s="61"/>
      <c r="D40" s="61"/>
      <c r="E40" s="61"/>
      <c r="F40" s="62"/>
      <c r="G40" s="81"/>
      <c r="H40" s="79"/>
      <c r="I40" s="69" t="s">
        <v>20</v>
      </c>
      <c r="J40" s="69"/>
      <c r="K40" s="70"/>
    </row>
    <row r="41" spans="1:11" s="58" customFormat="1" ht="15.75" x14ac:dyDescent="0.25">
      <c r="A41" s="59"/>
      <c r="B41" s="60"/>
      <c r="C41" s="61"/>
      <c r="D41" s="61"/>
      <c r="E41" s="61"/>
      <c r="F41" s="62"/>
      <c r="G41" s="81"/>
      <c r="H41" s="82" t="s">
        <v>71</v>
      </c>
      <c r="I41" s="65" t="s">
        <v>71</v>
      </c>
      <c r="J41" s="65" t="s">
        <v>71</v>
      </c>
      <c r="K41" s="67">
        <f>K24</f>
        <v>1321.29</v>
      </c>
    </row>
    <row r="42" spans="1:11" s="58" customFormat="1" ht="15.75" x14ac:dyDescent="0.25">
      <c r="A42" s="59"/>
      <c r="B42" s="60"/>
      <c r="C42" s="61"/>
      <c r="D42" s="61"/>
      <c r="E42" s="61"/>
      <c r="F42" s="62"/>
      <c r="G42" s="85" t="s">
        <v>77</v>
      </c>
      <c r="H42" s="86"/>
      <c r="I42" s="69" t="s">
        <v>70</v>
      </c>
      <c r="J42" s="69"/>
      <c r="K42" s="70"/>
    </row>
    <row r="43" spans="1:11" s="58" customFormat="1" ht="15.75" x14ac:dyDescent="0.25">
      <c r="A43" s="59"/>
      <c r="B43" s="60"/>
      <c r="C43" s="61"/>
      <c r="D43" s="61"/>
      <c r="E43" s="61"/>
      <c r="F43" s="62"/>
      <c r="G43" s="85"/>
      <c r="H43" s="82" t="s">
        <v>71</v>
      </c>
      <c r="I43" s="65" t="s">
        <v>71</v>
      </c>
      <c r="J43" s="65" t="s">
        <v>71</v>
      </c>
      <c r="K43" s="67">
        <f>K22</f>
        <v>1263.1199999999999</v>
      </c>
    </row>
    <row r="44" spans="1:11" s="58" customFormat="1" ht="15.75" x14ac:dyDescent="0.25">
      <c r="A44" s="59"/>
      <c r="B44" s="60"/>
      <c r="C44" s="61"/>
      <c r="D44" s="61"/>
      <c r="E44" s="61"/>
      <c r="F44" s="62"/>
      <c r="G44" s="85"/>
      <c r="H44" s="86"/>
      <c r="I44" s="69" t="s">
        <v>20</v>
      </c>
      <c r="J44" s="69"/>
      <c r="K44" s="70"/>
    </row>
    <row r="45" spans="1:11" s="58" customFormat="1" ht="15.75" x14ac:dyDescent="0.25">
      <c r="A45" s="59"/>
      <c r="B45" s="60"/>
      <c r="C45" s="61"/>
      <c r="D45" s="61"/>
      <c r="E45" s="61"/>
      <c r="F45" s="62"/>
      <c r="G45" s="85"/>
      <c r="H45" s="82" t="s">
        <v>71</v>
      </c>
      <c r="I45" s="65" t="s">
        <v>71</v>
      </c>
      <c r="J45" s="65" t="s">
        <v>71</v>
      </c>
      <c r="K45" s="67">
        <f>K24</f>
        <v>1321.29</v>
      </c>
    </row>
    <row r="46" spans="1:11" s="58" customFormat="1" ht="15.75" x14ac:dyDescent="0.25">
      <c r="A46" s="59"/>
      <c r="B46" s="60"/>
      <c r="C46" s="61"/>
      <c r="D46" s="61"/>
      <c r="E46" s="61"/>
      <c r="F46" s="62"/>
      <c r="G46" s="87" t="s">
        <v>78</v>
      </c>
      <c r="H46" s="88"/>
      <c r="I46" s="69" t="s">
        <v>70</v>
      </c>
      <c r="J46" s="69"/>
      <c r="K46" s="70"/>
    </row>
    <row r="47" spans="1:11" s="58" customFormat="1" ht="15.75" x14ac:dyDescent="0.25">
      <c r="A47" s="59"/>
      <c r="B47" s="60"/>
      <c r="C47" s="61"/>
      <c r="D47" s="61"/>
      <c r="E47" s="61"/>
      <c r="F47" s="62"/>
      <c r="G47" s="87"/>
      <c r="H47" s="82" t="s">
        <v>71</v>
      </c>
      <c r="I47" s="65" t="s">
        <v>71</v>
      </c>
      <c r="J47" s="65" t="s">
        <v>71</v>
      </c>
      <c r="K47" s="67">
        <f>K22</f>
        <v>1263.1199999999999</v>
      </c>
    </row>
    <row r="48" spans="1:11" s="58" customFormat="1" ht="15.75" x14ac:dyDescent="0.25">
      <c r="A48" s="59"/>
      <c r="B48" s="60"/>
      <c r="C48" s="61"/>
      <c r="D48" s="61"/>
      <c r="E48" s="61"/>
      <c r="F48" s="62"/>
      <c r="G48" s="87"/>
      <c r="H48" s="88"/>
      <c r="I48" s="69" t="s">
        <v>20</v>
      </c>
      <c r="J48" s="69"/>
      <c r="K48" s="70"/>
    </row>
    <row r="49" spans="1:11" s="58" customFormat="1" ht="15.75" customHeight="1" thickBot="1" x14ac:dyDescent="0.3">
      <c r="A49" s="89"/>
      <c r="B49" s="90"/>
      <c r="C49" s="91"/>
      <c r="D49" s="91"/>
      <c r="E49" s="91"/>
      <c r="F49" s="92"/>
      <c r="G49" s="93"/>
      <c r="H49" s="94" t="s">
        <v>71</v>
      </c>
      <c r="I49" s="95" t="s">
        <v>71</v>
      </c>
      <c r="J49" s="95" t="s">
        <v>71</v>
      </c>
      <c r="K49" s="96">
        <f>K24</f>
        <v>1321.29</v>
      </c>
    </row>
  </sheetData>
  <mergeCells count="43">
    <mergeCell ref="G46:G49"/>
    <mergeCell ref="I46:K46"/>
    <mergeCell ref="I48:K48"/>
    <mergeCell ref="G38:G41"/>
    <mergeCell ref="I38:K38"/>
    <mergeCell ref="I40:K40"/>
    <mergeCell ref="G42:G45"/>
    <mergeCell ref="I42:K42"/>
    <mergeCell ref="I44:K44"/>
    <mergeCell ref="G29:G32"/>
    <mergeCell ref="I29:K29"/>
    <mergeCell ref="I31:K31"/>
    <mergeCell ref="G34:G37"/>
    <mergeCell ref="I34:K34"/>
    <mergeCell ref="I36:K36"/>
    <mergeCell ref="I13:K13"/>
    <mergeCell ref="I14:J14"/>
    <mergeCell ref="G21:G24"/>
    <mergeCell ref="I21:K21"/>
    <mergeCell ref="I23:K23"/>
    <mergeCell ref="G25:G28"/>
    <mergeCell ref="I25:K25"/>
    <mergeCell ref="I27:K27"/>
    <mergeCell ref="I6:J6"/>
    <mergeCell ref="K6:K7"/>
    <mergeCell ref="A8:A49"/>
    <mergeCell ref="B8:B49"/>
    <mergeCell ref="C8:C49"/>
    <mergeCell ref="D8:D49"/>
    <mergeCell ref="E8:E49"/>
    <mergeCell ref="F8:F49"/>
    <mergeCell ref="G8:G18"/>
    <mergeCell ref="H8:K8"/>
    <mergeCell ref="B2:K2"/>
    <mergeCell ref="B3:K3"/>
    <mergeCell ref="A6:A7"/>
    <mergeCell ref="B6:B7"/>
    <mergeCell ref="C6:C7"/>
    <mergeCell ref="D6:D7"/>
    <mergeCell ref="E6:E7"/>
    <mergeCell ref="F6:F7"/>
    <mergeCell ref="G6:G7"/>
    <mergeCell ref="H6:H7"/>
  </mergeCells>
  <hyperlinks>
    <hyperlink ref="F8" r:id="rId1" display="https://r-19.ru/authorities/executive-authorities/committee-for-energy-and-tariff-regulation/docs/detail.php?ELEMENT_ID=96148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Equation.3" shapeId="1025" r:id="rId5">
          <objectPr defaultSize="0" autoPict="0" r:id="rId6">
            <anchor moveWithCells="1">
              <from>
                <xdr:col>2</xdr:col>
                <xdr:colOff>9525</xdr:colOff>
                <xdr:row>7</xdr:row>
                <xdr:rowOff>0</xdr:rowOff>
              </from>
              <to>
                <xdr:col>2</xdr:col>
                <xdr:colOff>857250</xdr:colOff>
                <xdr:row>7</xdr:row>
                <xdr:rowOff>19050</xdr:rowOff>
              </to>
            </anchor>
          </objectPr>
        </oleObject>
      </mc:Choice>
      <mc:Fallback>
        <oleObject progId="Equation.3" shapeId="1025" r:id="rId5"/>
      </mc:Fallback>
    </mc:AlternateContent>
    <mc:AlternateContent xmlns:mc="http://schemas.openxmlformats.org/markup-compatibility/2006">
      <mc:Choice Requires="x14">
        <oleObject progId="Equation.3" shapeId="1026" r:id="rId7">
          <objectPr defaultSize="0" autoPict="0" r:id="rId8">
            <anchor moveWithCells="1">
              <from>
                <xdr:col>2</xdr:col>
                <xdr:colOff>9525</xdr:colOff>
                <xdr:row>7</xdr:row>
                <xdr:rowOff>0</xdr:rowOff>
              </from>
              <to>
                <xdr:col>2</xdr:col>
                <xdr:colOff>857250</xdr:colOff>
                <xdr:row>7</xdr:row>
                <xdr:rowOff>19050</xdr:rowOff>
              </to>
            </anchor>
          </objectPr>
        </oleObject>
      </mc:Choice>
      <mc:Fallback>
        <oleObject progId="Equation.3" shapeId="1026" r:id="rId7"/>
      </mc:Fallback>
    </mc:AlternateContent>
    <mc:AlternateContent xmlns:mc="http://schemas.openxmlformats.org/markup-compatibility/2006">
      <mc:Choice Requires="x14">
        <oleObject progId="Equation.3" shapeId="1027" r:id="rId9">
          <objectPr defaultSize="0" autoPict="0" r:id="rId6">
            <anchor moveWithCells="1">
              <from>
                <xdr:col>2</xdr:col>
                <xdr:colOff>9525</xdr:colOff>
                <xdr:row>7</xdr:row>
                <xdr:rowOff>0</xdr:rowOff>
              </from>
              <to>
                <xdr:col>2</xdr:col>
                <xdr:colOff>857250</xdr:colOff>
                <xdr:row>7</xdr:row>
                <xdr:rowOff>19050</xdr:rowOff>
              </to>
            </anchor>
          </objectPr>
        </oleObject>
      </mc:Choice>
      <mc:Fallback>
        <oleObject progId="Equation.3" shapeId="1027" r:id="rId9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8">
            <anchor moveWithCells="1">
              <from>
                <xdr:col>2</xdr:col>
                <xdr:colOff>9525</xdr:colOff>
                <xdr:row>7</xdr:row>
                <xdr:rowOff>0</xdr:rowOff>
              </from>
              <to>
                <xdr:col>2</xdr:col>
                <xdr:colOff>857250</xdr:colOff>
                <xdr:row>7</xdr:row>
                <xdr:rowOff>19050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1">
          <objectPr defaultSize="0" autoPict="0" r:id="rId6">
            <anchor moveWithCells="1">
              <from>
                <xdr:col>0</xdr:col>
                <xdr:colOff>1552575</xdr:colOff>
                <xdr:row>7</xdr:row>
                <xdr:rowOff>0</xdr:rowOff>
              </from>
              <to>
                <xdr:col>0</xdr:col>
                <xdr:colOff>1600200</xdr:colOff>
                <xdr:row>7</xdr:row>
                <xdr:rowOff>9525</xdr:rowOff>
              </to>
            </anchor>
          </objectPr>
        </oleObject>
      </mc:Choice>
      <mc:Fallback>
        <oleObject progId="Equation.3" shapeId="1029" r:id="rId11"/>
      </mc:Fallback>
    </mc:AlternateContent>
    <mc:AlternateContent xmlns:mc="http://schemas.openxmlformats.org/markup-compatibility/2006">
      <mc:Choice Requires="x14">
        <oleObject progId="Equation.3" shapeId="1030" r:id="rId12">
          <objectPr defaultSize="0" autoPict="0" r:id="rId8">
            <anchor moveWithCells="1">
              <from>
                <xdr:col>0</xdr:col>
                <xdr:colOff>1419225</xdr:colOff>
                <xdr:row>7</xdr:row>
                <xdr:rowOff>0</xdr:rowOff>
              </from>
              <to>
                <xdr:col>0</xdr:col>
                <xdr:colOff>1466850</xdr:colOff>
                <xdr:row>7</xdr:row>
                <xdr:rowOff>9525</xdr:rowOff>
              </to>
            </anchor>
          </objectPr>
        </oleObject>
      </mc:Choice>
      <mc:Fallback>
        <oleObject progId="Equation.3" shapeId="1030" r:id="rId12"/>
      </mc:Fallback>
    </mc:AlternateContent>
    <mc:AlternateContent xmlns:mc="http://schemas.openxmlformats.org/markup-compatibility/2006">
      <mc:Choice Requires="x14">
        <oleObject progId="Equation.3" shapeId="1031" r:id="rId13">
          <objectPr defaultSize="0" autoPict="0" r:id="rId6">
            <anchor moveWithCells="1">
              <from>
                <xdr:col>0</xdr:col>
                <xdr:colOff>1552575</xdr:colOff>
                <xdr:row>7</xdr:row>
                <xdr:rowOff>0</xdr:rowOff>
              </from>
              <to>
                <xdr:col>0</xdr:col>
                <xdr:colOff>1600200</xdr:colOff>
                <xdr:row>7</xdr:row>
                <xdr:rowOff>9525</xdr:rowOff>
              </to>
            </anchor>
          </objectPr>
        </oleObject>
      </mc:Choice>
      <mc:Fallback>
        <oleObject progId="Equation.3" shapeId="1031" r:id="rId13"/>
      </mc:Fallback>
    </mc:AlternateContent>
    <mc:AlternateContent xmlns:mc="http://schemas.openxmlformats.org/markup-compatibility/2006">
      <mc:Choice Requires="x14">
        <oleObject progId="Equation.3" shapeId="1032" r:id="rId14">
          <objectPr defaultSize="0" autoPict="0" r:id="rId8">
            <anchor moveWithCells="1">
              <from>
                <xdr:col>0</xdr:col>
                <xdr:colOff>1419225</xdr:colOff>
                <xdr:row>7</xdr:row>
                <xdr:rowOff>0</xdr:rowOff>
              </from>
              <to>
                <xdr:col>0</xdr:col>
                <xdr:colOff>1466850</xdr:colOff>
                <xdr:row>7</xdr:row>
                <xdr:rowOff>9525</xdr:rowOff>
              </to>
            </anchor>
          </objectPr>
        </oleObject>
      </mc:Choice>
      <mc:Fallback>
        <oleObject progId="Equation.3" shapeId="1032" r:id="rId14"/>
      </mc:Fallback>
    </mc:AlternateContent>
    <mc:AlternateContent xmlns:mc="http://schemas.openxmlformats.org/markup-compatibility/2006">
      <mc:Choice Requires="x14">
        <oleObject progId="Equation.3" shapeId="1033" r:id="rId15">
          <objectPr defaultSize="0" autoPict="0" r:id="rId6">
            <anchor moveWithCells="1">
              <from>
                <xdr:col>2</xdr:col>
                <xdr:colOff>9525</xdr:colOff>
                <xdr:row>7</xdr:row>
                <xdr:rowOff>0</xdr:rowOff>
              </from>
              <to>
                <xdr:col>2</xdr:col>
                <xdr:colOff>857250</xdr:colOff>
                <xdr:row>7</xdr:row>
                <xdr:rowOff>19050</xdr:rowOff>
              </to>
            </anchor>
          </objectPr>
        </oleObject>
      </mc:Choice>
      <mc:Fallback>
        <oleObject progId="Equation.3" shapeId="1033" r:id="rId15"/>
      </mc:Fallback>
    </mc:AlternateContent>
    <mc:AlternateContent xmlns:mc="http://schemas.openxmlformats.org/markup-compatibility/2006">
      <mc:Choice Requires="x14">
        <oleObject progId="Equation.3" shapeId="1034" r:id="rId16">
          <objectPr defaultSize="0" autoPict="0" r:id="rId8">
            <anchor moveWithCells="1">
              <from>
                <xdr:col>2</xdr:col>
                <xdr:colOff>9525</xdr:colOff>
                <xdr:row>7</xdr:row>
                <xdr:rowOff>0</xdr:rowOff>
              </from>
              <to>
                <xdr:col>2</xdr:col>
                <xdr:colOff>857250</xdr:colOff>
                <xdr:row>7</xdr:row>
                <xdr:rowOff>19050</xdr:rowOff>
              </to>
            </anchor>
          </objectPr>
        </oleObject>
      </mc:Choice>
      <mc:Fallback>
        <oleObject progId="Equation.3" shapeId="1034" r:id="rId16"/>
      </mc:Fallback>
    </mc:AlternateContent>
    <mc:AlternateContent xmlns:mc="http://schemas.openxmlformats.org/markup-compatibility/2006">
      <mc:Choice Requires="x14">
        <oleObject progId="Equation.3" shapeId="1035" r:id="rId17">
          <objectPr defaultSize="0" autoPict="0" r:id="rId6">
            <anchor moveWithCells="1">
              <from>
                <xdr:col>2</xdr:col>
                <xdr:colOff>9525</xdr:colOff>
                <xdr:row>7</xdr:row>
                <xdr:rowOff>0</xdr:rowOff>
              </from>
              <to>
                <xdr:col>2</xdr:col>
                <xdr:colOff>857250</xdr:colOff>
                <xdr:row>7</xdr:row>
                <xdr:rowOff>19050</xdr:rowOff>
              </to>
            </anchor>
          </objectPr>
        </oleObject>
      </mc:Choice>
      <mc:Fallback>
        <oleObject progId="Equation.3" shapeId="1035" r:id="rId17"/>
      </mc:Fallback>
    </mc:AlternateContent>
    <mc:AlternateContent xmlns:mc="http://schemas.openxmlformats.org/markup-compatibility/2006">
      <mc:Choice Requires="x14">
        <oleObject progId="Equation.3" shapeId="1036" r:id="rId18">
          <objectPr defaultSize="0" autoPict="0" r:id="rId8">
            <anchor moveWithCells="1">
              <from>
                <xdr:col>2</xdr:col>
                <xdr:colOff>9525</xdr:colOff>
                <xdr:row>7</xdr:row>
                <xdr:rowOff>0</xdr:rowOff>
              </from>
              <to>
                <xdr:col>2</xdr:col>
                <xdr:colOff>857250</xdr:colOff>
                <xdr:row>7</xdr:row>
                <xdr:rowOff>19050</xdr:rowOff>
              </to>
            </anchor>
          </objectPr>
        </oleObject>
      </mc:Choice>
      <mc:Fallback>
        <oleObject progId="Equation.3" shapeId="1036" r:id="rId18"/>
      </mc:Fallback>
    </mc:AlternateContent>
    <mc:AlternateContent xmlns:mc="http://schemas.openxmlformats.org/markup-compatibility/2006">
      <mc:Choice Requires="x14">
        <oleObject progId="Equation.3" shapeId="1037" r:id="rId19">
          <objectPr defaultSize="0" autoPict="0" r:id="rId6">
            <anchor moveWithCells="1">
              <from>
                <xdr:col>0</xdr:col>
                <xdr:colOff>1552575</xdr:colOff>
                <xdr:row>7</xdr:row>
                <xdr:rowOff>0</xdr:rowOff>
              </from>
              <to>
                <xdr:col>0</xdr:col>
                <xdr:colOff>1600200</xdr:colOff>
                <xdr:row>7</xdr:row>
                <xdr:rowOff>28575</xdr:rowOff>
              </to>
            </anchor>
          </objectPr>
        </oleObject>
      </mc:Choice>
      <mc:Fallback>
        <oleObject progId="Equation.3" shapeId="1037" r:id="rId19"/>
      </mc:Fallback>
    </mc:AlternateContent>
    <mc:AlternateContent xmlns:mc="http://schemas.openxmlformats.org/markup-compatibility/2006">
      <mc:Choice Requires="x14">
        <oleObject progId="Equation.3" shapeId="1038" r:id="rId20">
          <objectPr defaultSize="0" autoPict="0" r:id="rId8">
            <anchor moveWithCells="1">
              <from>
                <xdr:col>0</xdr:col>
                <xdr:colOff>1419225</xdr:colOff>
                <xdr:row>7</xdr:row>
                <xdr:rowOff>0</xdr:rowOff>
              </from>
              <to>
                <xdr:col>0</xdr:col>
                <xdr:colOff>1466850</xdr:colOff>
                <xdr:row>7</xdr:row>
                <xdr:rowOff>28575</xdr:rowOff>
              </to>
            </anchor>
          </objectPr>
        </oleObject>
      </mc:Choice>
      <mc:Fallback>
        <oleObject progId="Equation.3" shapeId="1038" r:id="rId20"/>
      </mc:Fallback>
    </mc:AlternateContent>
    <mc:AlternateContent xmlns:mc="http://schemas.openxmlformats.org/markup-compatibility/2006">
      <mc:Choice Requires="x14">
        <oleObject progId="Equation.3" shapeId="1039" r:id="rId21">
          <objectPr defaultSize="0" autoPict="0" r:id="rId6">
            <anchor moveWithCells="1">
              <from>
                <xdr:col>0</xdr:col>
                <xdr:colOff>1552575</xdr:colOff>
                <xdr:row>7</xdr:row>
                <xdr:rowOff>0</xdr:rowOff>
              </from>
              <to>
                <xdr:col>0</xdr:col>
                <xdr:colOff>1600200</xdr:colOff>
                <xdr:row>7</xdr:row>
                <xdr:rowOff>28575</xdr:rowOff>
              </to>
            </anchor>
          </objectPr>
        </oleObject>
      </mc:Choice>
      <mc:Fallback>
        <oleObject progId="Equation.3" shapeId="1039" r:id="rId21"/>
      </mc:Fallback>
    </mc:AlternateContent>
    <mc:AlternateContent xmlns:mc="http://schemas.openxmlformats.org/markup-compatibility/2006">
      <mc:Choice Requires="x14">
        <oleObject progId="Equation.3" shapeId="1040" r:id="rId22">
          <objectPr defaultSize="0" autoPict="0" r:id="rId8">
            <anchor moveWithCells="1">
              <from>
                <xdr:col>0</xdr:col>
                <xdr:colOff>1419225</xdr:colOff>
                <xdr:row>7</xdr:row>
                <xdr:rowOff>0</xdr:rowOff>
              </from>
              <to>
                <xdr:col>0</xdr:col>
                <xdr:colOff>1466850</xdr:colOff>
                <xdr:row>7</xdr:row>
                <xdr:rowOff>28575</xdr:rowOff>
              </to>
            </anchor>
          </objectPr>
        </oleObject>
      </mc:Choice>
      <mc:Fallback>
        <oleObject progId="Equation.3" shapeId="1040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Индив</vt:lpstr>
      <vt:lpstr>ЕКТ изм.</vt:lpstr>
    </vt:vector>
  </TitlesOfParts>
  <Company>ПАО "МРСК Сибири"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Медведева Мария Андреевна</dc:creator>
  <cp:lastModifiedBy>Гуртякина Татьяна Александровна</cp:lastModifiedBy>
  <cp:lastPrinted>2019-11-22T09:25:48Z</cp:lastPrinted>
  <dcterms:created xsi:type="dcterms:W3CDTF">2017-11-22T11:07:07Z</dcterms:created>
  <dcterms:modified xsi:type="dcterms:W3CDTF">2020-04-01T10:02:41Z</dcterms:modified>
</cp:coreProperties>
</file>